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90" windowWidth="20115" windowHeight="7245"/>
  </bookViews>
  <sheets>
    <sheet name="LiftBox" sheetId="1" r:id="rId1"/>
    <sheet name="Data" sheetId="2" r:id="rId2"/>
  </sheets>
  <definedNames>
    <definedName name="a">LiftBox!$B$3</definedName>
    <definedName name="Data">Data!#REF!</definedName>
    <definedName name="IWB">Data!$B$36:$C$52</definedName>
    <definedName name="LCD">Data!$B$21:$C$25</definedName>
  </definedNames>
  <calcPr calcId="145621"/>
</workbook>
</file>

<file path=xl/calcChain.xml><?xml version="1.0" encoding="utf-8"?>
<calcChain xmlns="http://schemas.openxmlformats.org/spreadsheetml/2006/main">
  <c r="B8" i="1" l="1"/>
  <c r="D12" i="1"/>
  <c r="D6" i="1" l="1"/>
  <c r="D7" i="1" l="1"/>
  <c r="D11" i="1"/>
  <c r="D10" i="1"/>
  <c r="B11" i="1" l="1"/>
  <c r="B12" i="1"/>
  <c r="B7" i="1" l="1"/>
  <c r="B6" i="1"/>
  <c r="E10" i="1" l="1"/>
  <c r="E6" i="1" l="1"/>
  <c r="B9" i="1" l="1"/>
</calcChain>
</file>

<file path=xl/sharedStrings.xml><?xml version="1.0" encoding="utf-8"?>
<sst xmlns="http://schemas.openxmlformats.org/spreadsheetml/2006/main" count="132" uniqueCount="124">
  <si>
    <t>IWB</t>
  </si>
  <si>
    <t>LED LCD</t>
  </si>
  <si>
    <t>TRIUMPH BOARD LiftBox for IWB's</t>
  </si>
  <si>
    <t>Connection Frame for LiftBox for IWB's</t>
  </si>
  <si>
    <t>Projector Plate for LiftBox for IWB's</t>
  </si>
  <si>
    <t>TRIUMPH BOARD LiftBox for 55" LED LCD</t>
  </si>
  <si>
    <t>Tilt Frame for LiftBox for 55" LED LCD</t>
  </si>
  <si>
    <t>TRIUMPH BOARD LiftBox for 65" / 70" LED LCD</t>
  </si>
  <si>
    <t>Flatscreen/Vesa Interface for LiftBox for 55"/ 65" / 70" LED LCD</t>
  </si>
  <si>
    <t>Floor Support for LiftBox for IWB's and LED LCD's</t>
  </si>
  <si>
    <t>TRIUMPH BOARD LiftBox for 84" LED LCD</t>
  </si>
  <si>
    <t>Universal Connection Frame for LiftBox for IWB's</t>
  </si>
  <si>
    <t>TRIUMPH BOARD 55" MultiTouch LED LCD (EXCL PC)</t>
  </si>
  <si>
    <t>TRIUMPH BOARD 65" MultiTouch LED LCD (EXCL PC)</t>
  </si>
  <si>
    <t>TRIUMPH BOARD 70" MultiTouch LED LCD (EXCL PC)</t>
  </si>
  <si>
    <t>TRIUMPH BOARD 84" MultiTouch LED LCD (EXCL PC)</t>
  </si>
  <si>
    <t>TRIUMPH BOARD 78" ULTRA SLIM</t>
  </si>
  <si>
    <t>TRIUMPH BOARD 78" RESISTIVE USB 2013 model</t>
  </si>
  <si>
    <t>TRIUMPH BOARD 78” DUAL Touch USB / WR</t>
  </si>
  <si>
    <t>TRIUMPH BOARD 89” DUAL Touch USB / WR</t>
  </si>
  <si>
    <t>TRIUMPH BOARD 78” MULTI Touch Tender FOB 2013</t>
  </si>
  <si>
    <t>TRIUMPH BOARD 89” MULTI Touch Tender FOB 2013</t>
  </si>
  <si>
    <t>TRIUMPH BOARD 96” MULTI Touch Tender FOB 2013</t>
  </si>
  <si>
    <t>TRIUMPH BOARD 48” MULTI Touch 2013</t>
  </si>
  <si>
    <t>TRIUMPH BOARD 78” MULTI Touch 2013</t>
  </si>
  <si>
    <t>TRIUMPH BOARD 89” MULTI Touch 2013</t>
  </si>
  <si>
    <t>TRIUMPH BOARD 96” MULTI Touch 2013</t>
  </si>
  <si>
    <t>TRIUMPH BOARD 78” MULTI Touch 2013 - 6touch</t>
  </si>
  <si>
    <t>TRIUMPH BOARD 89” MULTI Touch 2013 - 6touch</t>
  </si>
  <si>
    <t>TRIUMPH BOARD 96” MULTI Touch 2013 - 6touch</t>
  </si>
  <si>
    <t>TRIUMPH BOARD 78” MULTI Touch Tender FOB 2014 - E3</t>
  </si>
  <si>
    <t>TRIUMPH BOARD 89” MULTI Touch Tender FOB 2014 - E3</t>
  </si>
  <si>
    <t>TRIUMPH BOARD 96” MULTI Touch Tender FOB 2014 - E3</t>
  </si>
  <si>
    <t>8592580101472 </t>
  </si>
  <si>
    <t>8592580111006 TRIUMPH BOARD 55" MultiTouch LED LCD (EXCL PC)</t>
  </si>
  <si>
    <t>8592580101199 TRIUMPH BOARD 78" ULTRA SLIM</t>
  </si>
  <si>
    <t>8592580081583 TRIUMPH BOARD 78" RESISTIVE USB 2013 model</t>
  </si>
  <si>
    <t>8592580101168 TRIUMPH BOARD 78” DUAL Touch USB / WR</t>
  </si>
  <si>
    <t>8592580091773 TRIUMPH BOARD 78” MULTI Touch Tender FOB 2013</t>
  </si>
  <si>
    <t>8592580091667 TRIUMPH BOARD 96” MULTI Touch Tender FOB 2013</t>
  </si>
  <si>
    <t>8592580101465 TRIUMPH BOARD 89” MULTI Touch 2013</t>
  </si>
  <si>
    <t>8592580101601 TRIUMPH BOARD 78” MULTI Touch 2013 - 6touch</t>
  </si>
  <si>
    <t>8592580092336 TRIUMPH BOARD 78” MULTI Touch Tender FOB 2014 - steel</t>
  </si>
  <si>
    <t>8592580101458 TRIUMPH BOARD 78” MULTI Touch 2013</t>
  </si>
  <si>
    <t>8592580101618 TRIUMPH BOARD 89” MULTI Touch 2013 - 6touch</t>
  </si>
  <si>
    <t>8592580101625 TRIUMPH BOARD 96” MULTI Touch 2013 - 6touch</t>
  </si>
  <si>
    <t>8592580092343 TRIUMPH BOARD 89” MULTI Touch Tender FOB 2014 - steel</t>
  </si>
  <si>
    <t>8592580091407 TRIUMPH BOARD 89” MULTI Touch Tender FOB 2013</t>
  </si>
  <si>
    <t>8592580092350 TRIUMPH BOARD 96” MULTI Touch Tender FOB 2014 - steel</t>
  </si>
  <si>
    <t>8592580101441 TRIUMPH BOARD 48” MULTI Touch 2013</t>
  </si>
  <si>
    <t>8592580101175 TRIUMPH BOARD 89” DUAL Touch USB / WR</t>
  </si>
  <si>
    <t>8592580111198 TRIUMPH BOARD 84" MultiTouch LED LCD (EXCL PC)</t>
  </si>
  <si>
    <t>8592580082474 Connection Frame for LiftBox for IWB's</t>
  </si>
  <si>
    <t>8592580082481 Projector Plate for LiftBox for IWB's</t>
  </si>
  <si>
    <t>8592580082528 Tilt Frame for LiftBox for 55" LED LCD</t>
  </si>
  <si>
    <t>8592580082511 Flatscreen/Vesa Interface for LiftBox for 55"/ 65" / 70" LED LCD</t>
  </si>
  <si>
    <t>8592580082498 Floor Support for LiftBox for IWB's and LED LCD's</t>
  </si>
  <si>
    <t>8592580082467 TRIUMPH BOARD LiftBox for 84" LED LCD</t>
  </si>
  <si>
    <t>8592580082672 Universal Connection Frame for LiftBox for IWB's</t>
  </si>
  <si>
    <t>8592580111013 TRIUMPH BOARD 65" MultiTouch LED LCD (EXCL PC)</t>
  </si>
  <si>
    <t>8592580111020 TRIUMPH BOARD 70" MultiTouch LED LCD (EXCL PC)</t>
  </si>
  <si>
    <t>8592580111853 TRIUMPH BOARD 84" MultiTouch LED LCD (EXCL PC) - 4k, Android</t>
  </si>
  <si>
    <t>8592580111167 TRIUMPH BOARD 55" MULTI Touch LED LCD (INCL PC)</t>
  </si>
  <si>
    <t>TRIUMPH BOARD 55" MULTI Touch LED LCD (INCL PC)</t>
  </si>
  <si>
    <t>8592580111174 TRIUMPH BOARD 65" MULTI Touch LED LCD (INCL PC)</t>
  </si>
  <si>
    <t>TRIUMPH BOARD 65" MULTI Touch LED LCD (INCL PC)</t>
  </si>
  <si>
    <t>8592580111181 TRIUMPH BOARD 70" MULTI Touch LED LCD (INCL PC)</t>
  </si>
  <si>
    <t>TRIUMPH BOARD 70" MULTI Touch LED LCD (INCL PC)</t>
  </si>
  <si>
    <t>8592580092480 TRIUMPH BOARD ULTRA Touch 79"tender</t>
  </si>
  <si>
    <t>TRIUMPH BOARD ULTRA Touch 79"tender</t>
  </si>
  <si>
    <t>8592580092497 TRIUMPH BOARD ULTRA Touch 89"tender</t>
  </si>
  <si>
    <t>TRIUMPH BOARD ULTRA Touch 89"tender</t>
  </si>
  <si>
    <t>8592580092503 TRIUMPH BOARD ULTRA Touch 96"tender</t>
  </si>
  <si>
    <t>TRIUMPH BOARD ULTRA Touch 96"tender</t>
  </si>
  <si>
    <t>8592580101588 TRIUMPH BOARD ULTRA Touch 96"	stříbrný rám - elox</t>
  </si>
  <si>
    <t>8592580101595 TRIUMPH BOARD ULTRA Touch 96"	bílý rám</t>
  </si>
  <si>
    <t>8592580101540 TRIUMPH BOARD ULTRA Touch 79"	stříbrný rám - elox</t>
  </si>
  <si>
    <t>8592580101571 TRIUMPH BOARD ULTRA Touch 89"	bílý rám</t>
  </si>
  <si>
    <t>8592580101557 TRIUMPH BOARD ULTRA Touch 89"	stříbrný rám - elox</t>
  </si>
  <si>
    <t>8592580101564 TRIUMPH BOARD ULTRA Touch 79"	bílý rám</t>
  </si>
  <si>
    <t>8592580101472 TRIUMPH BOARD 96” MULTI Touch 2013</t>
  </si>
  <si>
    <t>Choose model IWB/LCD</t>
  </si>
  <si>
    <t>Optional accessory</t>
  </si>
  <si>
    <t>8592580082788 TRIUMPH BOARD LiftBox for IWB's</t>
  </si>
  <si>
    <t>8592580082795 TRIUMPH BOARD LiftBox for 55" LED LCD</t>
  </si>
  <si>
    <t>8592580082801 TRIUMPH BOARD LiftBox for 65" / 70" LED LCD</t>
  </si>
  <si>
    <t>Use the following LiftBox  configuration</t>
  </si>
  <si>
    <t>400mm</t>
  </si>
  <si>
    <t>Movement (Travel)</t>
  </si>
  <si>
    <t>650mm</t>
  </si>
  <si>
    <t xml:space="preserve"> Movement (travel)</t>
  </si>
  <si>
    <t>TRIUMPH BOARD LiftBox 650</t>
  </si>
  <si>
    <t>8592580082757 TRIUMPH BOARD LiftBox 650</t>
  </si>
  <si>
    <t xml:space="preserve">8592580082719 Interactive Whiteboard Interface for LiftBox 650 </t>
  </si>
  <si>
    <t xml:space="preserve">Interactive Whiteboard Interface for LiftBox 650 </t>
  </si>
  <si>
    <t>8592580082504 Floor Support for Lift Box for 84" LED LCD / LB 650</t>
  </si>
  <si>
    <t>8592580082535 Flatscreen/Vesa interface for LiftBox for 84" LED LCD / LB 650</t>
  </si>
  <si>
    <t>Flatscreen/Vesa interface for LiftBox for 84" LED LCD / LB 650</t>
  </si>
  <si>
    <t>Floor Support for Lift Box for 84" LED LCD / LB 650</t>
  </si>
  <si>
    <t>TRIUMPH BOARD Mobile Stand for LiftBox for LED LCDs and IWBs</t>
  </si>
  <si>
    <t>8592580082832 TRIUMPH BOARD Mobile Stand for LiftBox for LED LCDs and IWBs</t>
  </si>
  <si>
    <t>-</t>
  </si>
  <si>
    <t>LiftBox</t>
  </si>
  <si>
    <t xml:space="preserve">TRIUMPH BOARD LiftBox for 84"/Dual 55“/65“/70“ LED LCD </t>
  </si>
  <si>
    <t xml:space="preserve">TRIUMPH BOARD 84" MultiTouch LED LCD (EXCL PC) </t>
  </si>
  <si>
    <t>4k, Android</t>
  </si>
  <si>
    <t>TRIUMPH BOARD 55" MULTI Touch LED LCD</t>
  </si>
  <si>
    <t>Android</t>
  </si>
  <si>
    <t>TRIUMPH BOARD 65" MULTI Touch LED LCD</t>
  </si>
  <si>
    <t>TRIUMPH BOARD 70" MULTI Touch LED LCD</t>
  </si>
  <si>
    <t>TRIUMPH BOARD ULTRA Touch 96"white frame</t>
  </si>
  <si>
    <t>TRIUMPH BOARD ULTRA Touch 79"elox frame</t>
  </si>
  <si>
    <t>TRIUMPH BOARD ULTRA Touch 89"white frame</t>
  </si>
  <si>
    <t>TRIUMPH BOARD ULTRA Touch 89"elox frame</t>
  </si>
  <si>
    <t>TRIUMPH BOARD ULTRA Touch 79"white frame</t>
  </si>
  <si>
    <t>TRIUMPH BOARD 78" MULTI Touch</t>
  </si>
  <si>
    <t>TRIUMPH BOARD 89" MULTI Touch</t>
  </si>
  <si>
    <t>TRIUMPH BOARD ULTRA Touch 96 -elox frame</t>
  </si>
  <si>
    <t>8592580120008 TRIUMPH BOARD 78" MULTI Touch</t>
  </si>
  <si>
    <t>8592580120015 TRIUMPH BOARD 89" MULTI Touch</t>
  </si>
  <si>
    <t xml:space="preserve">8592580083136 TRIUMPH BOARD LiftBox for 84"/Dual 55“/65“/70“ LED LCD </t>
  </si>
  <si>
    <t>8592580111891 TRIUMPH BOARD 55" MULTI Touch LED LCD - Android</t>
  </si>
  <si>
    <t>8592580111907 TRIUMPH BOARD 65" MULTI Touch LED LCD - Android</t>
  </si>
  <si>
    <t>8592580111914 TRIUMPH BOARD 70" MULTI Touch LED LCD - Android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</si>
</sst>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Kč-405]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2" fillId="0" borderId="0"/>
    <xf numFmtId="0" fontId="4" fillId="0" borderId="0"/>
  </cellStyleXfs>
  <cellXfs count="39">
    <xf numFmtId="0" fontId="0" fillId="0" borderId="0" xfId="0"/>
    <xf numFmtId="0" fontId="1" fillId="0" borderId="0" xfId="0" applyFont="1"/>
    <xf numFmtId="1" fontId="0" fillId="0" borderId="0" xfId="0" applyNumberFormat="1"/>
    <xf numFmtId="1" fontId="1" fillId="0" borderId="0" xfId="0" applyNumberFormat="1" applyFont="1"/>
    <xf numFmtId="1" fontId="0" fillId="0" borderId="0" xfId="0" applyNumberFormat="1" applyAlignment="1">
      <alignment horizontal="right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right"/>
    </xf>
    <xf numFmtId="0" fontId="0" fillId="0" borderId="0" xfId="0" applyFont="1"/>
    <xf numFmtId="49" fontId="0" fillId="0" borderId="0" xfId="0" applyNumberFormat="1"/>
    <xf numFmtId="2" fontId="0" fillId="0" borderId="0" xfId="0" applyNumberFormat="1"/>
    <xf numFmtId="2" fontId="0" fillId="0" borderId="0" xfId="0" applyNumberFormat="1" applyAlignment="1">
      <alignment horizontal="center"/>
    </xf>
    <xf numFmtId="0" fontId="0" fillId="0" borderId="5" xfId="0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2" fontId="0" fillId="0" borderId="7" xfId="0" applyNumberFormat="1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3" fillId="0" borderId="0" xfId="0" applyFont="1"/>
    <xf numFmtId="0" fontId="0" fillId="0" borderId="0" xfId="0" applyFont="1" applyAlignment="1">
      <alignment horizontal="center"/>
    </xf>
    <xf numFmtId="0" fontId="1" fillId="0" borderId="2" xfId="0" applyFont="1" applyBorder="1"/>
    <xf numFmtId="1" fontId="1" fillId="3" borderId="5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1" fontId="0" fillId="0" borderId="0" xfId="0" quotePrefix="1" applyNumberFormat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  <protection hidden="1"/>
    </xf>
    <xf numFmtId="2" fontId="0" fillId="0" borderId="0" xfId="0" applyNumberFormat="1" applyBorder="1" applyAlignment="1" applyProtection="1">
      <alignment horizontal="center"/>
      <protection hidden="1"/>
    </xf>
    <xf numFmtId="2" fontId="0" fillId="0" borderId="6" xfId="0" applyNumberFormat="1" applyBorder="1" applyAlignment="1" applyProtection="1">
      <alignment horizontal="center"/>
      <protection hidden="1"/>
    </xf>
    <xf numFmtId="2" fontId="0" fillId="0" borderId="7" xfId="0" applyNumberFormat="1" applyBorder="1" applyAlignment="1" applyProtection="1">
      <alignment horizontal="center" vertical="center"/>
      <protection hidden="1"/>
    </xf>
    <xf numFmtId="2" fontId="0" fillId="0" borderId="5" xfId="0" applyNumberFormat="1" applyBorder="1" applyAlignment="1" applyProtection="1">
      <alignment horizontal="center" vertical="center"/>
      <protection hidden="1"/>
    </xf>
    <xf numFmtId="0" fontId="0" fillId="0" borderId="5" xfId="0" applyBorder="1" applyAlignment="1">
      <alignment horizontal="center"/>
    </xf>
    <xf numFmtId="1" fontId="0" fillId="0" borderId="0" xfId="0" applyNumberFormat="1" applyFont="1"/>
    <xf numFmtId="1" fontId="0" fillId="0" borderId="0" xfId="0" quotePrefix="1" applyNumberFormat="1" applyFont="1"/>
    <xf numFmtId="1" fontId="0" fillId="0" borderId="0" xfId="0" quotePrefix="1" applyNumberFormat="1"/>
    <xf numFmtId="0" fontId="0" fillId="0" borderId="0" xfId="0"/>
    <xf numFmtId="2" fontId="0" fillId="0" borderId="5" xfId="0" applyNumberFormat="1" applyBorder="1" applyAlignment="1" applyProtection="1">
      <alignment horizontal="center"/>
      <protection hidden="1"/>
    </xf>
    <xf numFmtId="2" fontId="1" fillId="0" borderId="0" xfId="0" applyNumberFormat="1" applyFont="1"/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3">
    <cellStyle name="Normální" xfId="0" builtinId="0"/>
    <cellStyle name="normální 2" xfId="1"/>
    <cellStyle name="Standa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E39"/>
  <sheetViews>
    <sheetView showGridLines="0" tabSelected="1" zoomScale="126" zoomScaleNormal="126" workbookViewId="0"/>
  </sheetViews>
  <sheetFormatPr defaultRowHeight="15" x14ac:dyDescent="0.25"/>
  <cols>
    <col min="1" max="1" width="22.5703125" customWidth="1"/>
    <col min="2" max="2" width="72.85546875" bestFit="1" customWidth="1"/>
    <col min="3" max="3" width="0.7109375" customWidth="1"/>
    <col min="4" max="4" width="72.85546875" bestFit="1" customWidth="1"/>
  </cols>
  <sheetData>
    <row r="1" spans="1:5" x14ac:dyDescent="0.25">
      <c r="D1" s="10"/>
    </row>
    <row r="2" spans="1:5" ht="15.75" thickBot="1" x14ac:dyDescent="0.3">
      <c r="B2" s="5" t="s">
        <v>0</v>
      </c>
      <c r="D2" s="5" t="s">
        <v>1</v>
      </c>
      <c r="E2" s="5"/>
    </row>
    <row r="3" spans="1:5" ht="15.75" thickBot="1" x14ac:dyDescent="0.3">
      <c r="A3" s="17" t="s">
        <v>81</v>
      </c>
      <c r="B3" s="20" t="s">
        <v>37</v>
      </c>
      <c r="D3" s="18" t="s">
        <v>121</v>
      </c>
    </row>
    <row r="4" spans="1:5" ht="15.75" thickBot="1" x14ac:dyDescent="0.3">
      <c r="A4" s="21" t="s">
        <v>90</v>
      </c>
      <c r="B4" s="19" t="s">
        <v>87</v>
      </c>
      <c r="D4" s="19" t="s">
        <v>87</v>
      </c>
    </row>
    <row r="5" spans="1:5" ht="15.75" thickBot="1" x14ac:dyDescent="0.3"/>
    <row r="6" spans="1:5" ht="15" customHeight="1" x14ac:dyDescent="0.25">
      <c r="A6" s="36" t="s">
        <v>86</v>
      </c>
      <c r="B6" s="11" t="str">
        <f>IF(B4="650mm",Data!A14,Data!A2)</f>
        <v>8592580082788 TRIUMPH BOARD LiftBox for IWB's</v>
      </c>
      <c r="C6" s="14"/>
      <c r="D6" s="34" t="str">
        <f>IF(D3=Data!A25,Data!A10,IF(D3=Data!A24,Data!A10,IF(D4="400mm",IF(D3=Data!A31,Data!A7,IF(D3=Data!A30,Data!A7,IF(D3=Data!A29,Data!A5,IF(D3=Data!A28,Data!A7,IF(D3=Data!A27,Data!A7,IF(D3=Data!A26,Data!A5,IF(D3=Data!A25,Data!A10,IF(D3=Data!A24,Data!A10,IF(D3=Data!A23,Data!A7,IF(D3=Data!A22,Data!A7,IF(D3=Data!A21,Data!A5,"chyba"))))))))))),Data!A14)))</f>
        <v>8592580082795 TRIUMPH BOARD LiftBox for 55" LED LCD</v>
      </c>
      <c r="E6" s="15" t="str">
        <f>IF(D4="650mm"," ",IF(D6=Data!A10,"650mm movement (travel) only"," "))</f>
        <v xml:space="preserve"> </v>
      </c>
    </row>
    <row r="7" spans="1:5" s="33" customFormat="1" ht="15" customHeight="1" thickBot="1" x14ac:dyDescent="0.3">
      <c r="A7" s="37"/>
      <c r="B7" s="12" t="str">
        <f>IF(B4="650mm",Data!A15,"-")</f>
        <v>-</v>
      </c>
      <c r="C7" s="14"/>
      <c r="D7" s="13" t="str">
        <f>IF(D4="650mm",Data!A11,IF(D3=Data!A31,Data!A8,IF(D3=Data!A30,Data!A8,IF(D3=Data!A29,Data!A8,IF(D3=Data!A28,Data!A8,IF(D3=Data!A27,Data!A8,IF(D3=Data!A26,Data!A8,IF(D3=Data!A25,Data!A11,IF(D3=Data!A24,Data!A11,IF(D3=Data!A23,Data!A8,IF(D3=Data!A22,Data!A8,IF(D3=Data!A21,Data!A8,"chyba"))))))))))))</f>
        <v>8592580082511 Flatscreen/Vesa Interface for LiftBox for 55"/ 65" / 70" LED LCD</v>
      </c>
      <c r="E7" s="15"/>
    </row>
    <row r="8" spans="1:5" x14ac:dyDescent="0.25">
      <c r="A8" s="37"/>
      <c r="B8" s="12" t="str">
        <f>IF(a=Data!A63,Data!A3,IF(a=Data!A62,Data!A3,IF(a=Data!A61,Data!A3,IF(a=Data!A60,Data!A3,IF(a=Data!A59,Data!A3,IF(a=Data!A58,Data!A3,IF(a=Data!A57,Data!A3,IF(a=Data!A56,Data!A3,IF(a=Data!A55,Data!A13,IF(a=Data!A54,Data!A13,IF(a=Data!A53,Data!A13,IF(a=Data!A52,Data!A13,IF(a=Data!A51,Data!A13,IF(a=Data!A50,Data!A13,IF(a=Data!A49,Data!A13,IF(a=Data!A48,Data!A3,IF(a=Data!A47,Data!A3,IF(a=Data!A46,Data!A3,IF(a=Data!A45,Data!A3,IF(a=Data!A44,Data!A3,IF(a=Data!A43,Data!A3,IF(a=Data!A42,Data!A3,IF(a=Data!A41,Data!A13,IF(a=Data!A40,Data!A13,IF(a=Data!A39,Data!A13,IF(a=Data!A38,Data!A13,IF(a=Data!A36,Data!A3,IF(B3=Data!A37,Data!A3))))))))))))))))))))))))))))</f>
        <v>8592580082474 Connection Frame for LiftBox for IWB's</v>
      </c>
      <c r="C8" s="14"/>
    </row>
    <row r="9" spans="1:5" ht="15.75" thickBot="1" x14ac:dyDescent="0.3">
      <c r="A9" s="37"/>
      <c r="B9" s="12" t="str">
        <f>Data!A4</f>
        <v>8592580082481 Projector Plate for LiftBox for IWB's</v>
      </c>
      <c r="C9" s="14"/>
      <c r="D9" s="14"/>
    </row>
    <row r="10" spans="1:5" x14ac:dyDescent="0.25">
      <c r="A10" s="36" t="s">
        <v>82</v>
      </c>
      <c r="B10" s="29" t="s">
        <v>101</v>
      </c>
      <c r="C10" s="14"/>
      <c r="D10" s="28" t="str">
        <f>IF(D4="650mm","-",IF(D3=Data!A31,"-",IF(D3=Data!A30,"-",IF(D3=Data!A29,Data!A6,IF(D3=Data!A28,"-",IF(D3=Data!A27,"-",IF(D3=Data!A26,Data!A6,IF(D3=Data!A25,"-",IF(D3=Data!A24,"-",IF(D3=Data!A23,"-",IF(D3=Data!A22,"-",IF(D3=Data!A21,Data!A6,"chyba"))))))))))))</f>
        <v>8592580082528 Tilt Frame for LiftBox for 55" LED LCD</v>
      </c>
      <c r="E10" s="15" t="str">
        <f>IF(D10=Data!A6," NO NEED TO USE Flatscreen/Vesa Interface"," ")</f>
        <v xml:space="preserve"> NO NEED TO USE Flatscreen/Vesa Interface</v>
      </c>
    </row>
    <row r="11" spans="1:5" x14ac:dyDescent="0.25">
      <c r="A11" s="37"/>
      <c r="B11" s="12" t="str">
        <f>IF(B4="650mm",Data!A12,IF(B4="650mm","-",Data!A9))</f>
        <v>8592580082498 Floor Support for LiftBox for IWB's and LED LCD's</v>
      </c>
      <c r="C11" s="14"/>
      <c r="D11" s="26" t="str">
        <f>IF(D6=Data!A14,Data!A12,IF(D3=Data!A31,Data!A9,IF(D3=Data!A30,Data!A9,IF(D3=Data!A29,Data!A9,IF(D3=Data!A28,Data!A9,IF(D3=Data!A27,Data!A9,IF(D3=Data!A26,Data!A9,IF(D3=Data!A25,Data!A12,IF(D3=Data!A24,Data!A12,IF(D3=Data!A23,Data!A9,IF(D3=Data!A22,Data!A9,IF(D3=Data!A21,Data!A9,"chyba"))))))))))))</f>
        <v>8592580082498 Floor Support for LiftBox for IWB's and LED LCD's</v>
      </c>
    </row>
    <row r="12" spans="1:5" ht="15.75" thickBot="1" x14ac:dyDescent="0.3">
      <c r="A12" s="38"/>
      <c r="B12" s="27" t="str">
        <f>IF(B4="400mm",Data!A16,"-")</f>
        <v>8592580082832 TRIUMPH BOARD Mobile Stand for LiftBox for LED LCDs and IWBs</v>
      </c>
      <c r="C12" s="25"/>
      <c r="D12" s="27" t="str">
        <f>IF(D4="650mm","-",IF(D3=Data!A24,"-",IF(D3=Data!A25,"-",Data!A16)))</f>
        <v>8592580082832 TRIUMPH BOARD Mobile Stand for LiftBox for LED LCDs and IWBs</v>
      </c>
    </row>
    <row r="13" spans="1:5" x14ac:dyDescent="0.25">
      <c r="A13" s="23"/>
      <c r="B13" s="24"/>
      <c r="C13" s="14"/>
      <c r="D13" s="25"/>
    </row>
    <row r="14" spans="1:5" x14ac:dyDescent="0.25">
      <c r="A14" s="23"/>
      <c r="B14" s="24"/>
      <c r="C14" s="14"/>
      <c r="D14" s="25"/>
    </row>
    <row r="15" spans="1:5" x14ac:dyDescent="0.25">
      <c r="C15" s="14"/>
      <c r="D15" s="9"/>
    </row>
    <row r="17" spans="1:4" x14ac:dyDescent="0.25">
      <c r="B17" s="1"/>
      <c r="C17" s="1"/>
    </row>
    <row r="18" spans="1:4" x14ac:dyDescent="0.25">
      <c r="A18" s="33"/>
      <c r="C18" s="1"/>
    </row>
    <row r="19" spans="1:4" x14ac:dyDescent="0.25">
      <c r="A19" s="33"/>
      <c r="C19" s="1"/>
    </row>
    <row r="20" spans="1:4" x14ac:dyDescent="0.25">
      <c r="B20" s="33"/>
      <c r="C20" s="1"/>
    </row>
    <row r="21" spans="1:4" x14ac:dyDescent="0.25">
      <c r="A21" s="33"/>
      <c r="C21" s="1"/>
    </row>
    <row r="22" spans="1:4" x14ac:dyDescent="0.25">
      <c r="A22" s="33"/>
      <c r="B22" s="33"/>
      <c r="C22" s="1"/>
    </row>
    <row r="23" spans="1:4" x14ac:dyDescent="0.25">
      <c r="A23" s="33"/>
      <c r="B23" s="33"/>
    </row>
    <row r="24" spans="1:4" x14ac:dyDescent="0.25">
      <c r="A24" s="33"/>
    </row>
    <row r="25" spans="1:4" x14ac:dyDescent="0.25">
      <c r="A25" s="33"/>
    </row>
    <row r="26" spans="1:4" x14ac:dyDescent="0.25">
      <c r="A26" s="33"/>
    </row>
    <row r="27" spans="1:4" x14ac:dyDescent="0.25">
      <c r="A27" s="33"/>
    </row>
    <row r="28" spans="1:4" x14ac:dyDescent="0.25">
      <c r="A28" s="33"/>
      <c r="D28" s="8"/>
    </row>
    <row r="29" spans="1:4" x14ac:dyDescent="0.25">
      <c r="A29" s="33"/>
      <c r="D29" s="8"/>
    </row>
    <row r="30" spans="1:4" x14ac:dyDescent="0.25">
      <c r="D30" s="8"/>
    </row>
    <row r="31" spans="1:4" x14ac:dyDescent="0.25">
      <c r="D31" s="8"/>
    </row>
    <row r="32" spans="1:4" x14ac:dyDescent="0.25">
      <c r="D32" s="8"/>
    </row>
    <row r="33" spans="4:4" x14ac:dyDescent="0.25">
      <c r="D33" s="8"/>
    </row>
    <row r="34" spans="4:4" x14ac:dyDescent="0.25">
      <c r="D34" s="8"/>
    </row>
    <row r="35" spans="4:4" x14ac:dyDescent="0.25">
      <c r="D35" s="8"/>
    </row>
    <row r="36" spans="4:4" x14ac:dyDescent="0.25">
      <c r="D36" s="8"/>
    </row>
    <row r="37" spans="4:4" x14ac:dyDescent="0.25">
      <c r="D37" s="8"/>
    </row>
    <row r="38" spans="4:4" x14ac:dyDescent="0.25">
      <c r="D38" s="8"/>
    </row>
    <row r="39" spans="4:4" x14ac:dyDescent="0.25">
      <c r="D39" s="8"/>
    </row>
  </sheetData>
  <sheetProtection formatCells="0" formatColumns="0" formatRows="0" insertColumns="0" insertRows="0" insertHyperlinks="0" deleteColumns="0" deleteRows="0" sort="0" autoFilter="0" pivotTables="0"/>
  <mergeCells count="2">
    <mergeCell ref="A6:A9"/>
    <mergeCell ref="A10:A12"/>
  </mergeCells>
  <pageMargins left="0.7" right="0.7" top="0.78740157499999996" bottom="0.78740157499999996" header="0.3" footer="0.3"/>
  <pageSetup paperSize="9" orientation="portrait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xWindow="1080" yWindow="275" count="3">
        <x14:dataValidation type="list" allowBlank="1" showErrorMessage="1" promptTitle="EAN" prompt="Vyberte ze seznamu typ produktu">
          <x14:formula1>
            <xm:f>Data!$A$21:$A$31</xm:f>
          </x14:formula1>
          <xm:sqref>D3</xm:sqref>
        </x14:dataValidation>
        <x14:dataValidation type="list" allowBlank="1" showInputMessage="1" showErrorMessage="1">
          <x14:formula1>
            <xm:f>Data!$E$2:$E$3</xm:f>
          </x14:formula1>
          <xm:sqref>D4 B4</xm:sqref>
        </x14:dataValidation>
        <x14:dataValidation type="list" allowBlank="1" showInputMessage="1" showErrorMessage="1">
          <x14:formula1>
            <xm:f>Data!$A$36:$A$63</xm:f>
          </x14:formula1>
          <xm:sqref>B3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H65"/>
  <sheetViews>
    <sheetView workbookViewId="0">
      <selection activeCell="A8" sqref="A8"/>
    </sheetView>
  </sheetViews>
  <sheetFormatPr defaultRowHeight="15" x14ac:dyDescent="0.25"/>
  <cols>
    <col min="1" max="1" width="72.85546875" bestFit="1" customWidth="1"/>
    <col min="2" max="2" width="14.5703125" style="2" bestFit="1" customWidth="1"/>
    <col min="3" max="3" width="57.140625" bestFit="1" customWidth="1"/>
    <col min="4" max="4" width="11.140625" bestFit="1" customWidth="1"/>
    <col min="7" max="7" width="14.140625" bestFit="1" customWidth="1"/>
  </cols>
  <sheetData>
    <row r="1" spans="1:8" x14ac:dyDescent="0.25">
      <c r="B1" s="3" t="s">
        <v>102</v>
      </c>
      <c r="E1" s="1" t="s">
        <v>88</v>
      </c>
    </row>
    <row r="2" spans="1:8" x14ac:dyDescent="0.25">
      <c r="A2" t="s">
        <v>83</v>
      </c>
      <c r="B2" s="30">
        <v>8592580082788</v>
      </c>
      <c r="C2" t="s">
        <v>2</v>
      </c>
      <c r="E2" s="16" t="s">
        <v>87</v>
      </c>
    </row>
    <row r="3" spans="1:8" x14ac:dyDescent="0.25">
      <c r="A3" t="s">
        <v>52</v>
      </c>
      <c r="B3" s="30">
        <v>8592580082474</v>
      </c>
      <c r="C3" t="s">
        <v>3</v>
      </c>
      <c r="E3" s="16" t="s">
        <v>89</v>
      </c>
      <c r="G3" s="22"/>
    </row>
    <row r="4" spans="1:8" x14ac:dyDescent="0.25">
      <c r="A4" t="s">
        <v>53</v>
      </c>
      <c r="B4" s="30">
        <v>8592580082481</v>
      </c>
      <c r="C4" t="s">
        <v>4</v>
      </c>
      <c r="G4" s="22"/>
    </row>
    <row r="5" spans="1:8" x14ac:dyDescent="0.25">
      <c r="A5" s="7" t="s">
        <v>84</v>
      </c>
      <c r="B5" s="31">
        <v>8592580082795</v>
      </c>
      <c r="C5" t="s">
        <v>5</v>
      </c>
      <c r="G5" s="22"/>
    </row>
    <row r="6" spans="1:8" x14ac:dyDescent="0.25">
      <c r="A6" s="7" t="s">
        <v>54</v>
      </c>
      <c r="B6" s="31">
        <v>8592580082528</v>
      </c>
      <c r="C6" t="s">
        <v>6</v>
      </c>
      <c r="G6" s="22"/>
    </row>
    <row r="7" spans="1:8" x14ac:dyDescent="0.25">
      <c r="A7" s="7" t="s">
        <v>85</v>
      </c>
      <c r="B7" s="30">
        <v>8592580082801</v>
      </c>
      <c r="C7" t="s">
        <v>7</v>
      </c>
      <c r="G7" s="22"/>
    </row>
    <row r="8" spans="1:8" x14ac:dyDescent="0.25">
      <c r="A8" s="7" t="s">
        <v>55</v>
      </c>
      <c r="B8" s="30">
        <v>8592580082511</v>
      </c>
      <c r="C8" t="s">
        <v>8</v>
      </c>
      <c r="G8" s="22"/>
    </row>
    <row r="9" spans="1:8" x14ac:dyDescent="0.25">
      <c r="A9" s="7" t="s">
        <v>56</v>
      </c>
      <c r="B9" s="30">
        <v>8592580082498</v>
      </c>
      <c r="C9" t="s">
        <v>9</v>
      </c>
      <c r="G9" s="22"/>
    </row>
    <row r="10" spans="1:8" x14ac:dyDescent="0.25">
      <c r="A10" s="7" t="s">
        <v>57</v>
      </c>
      <c r="B10" s="30">
        <v>8592580082467</v>
      </c>
      <c r="C10" t="s">
        <v>10</v>
      </c>
      <c r="G10" s="22"/>
      <c r="H10" s="7"/>
    </row>
    <row r="11" spans="1:8" x14ac:dyDescent="0.25">
      <c r="A11" s="7" t="s">
        <v>96</v>
      </c>
      <c r="B11" s="30">
        <v>8592580082535</v>
      </c>
      <c r="C11" t="s">
        <v>97</v>
      </c>
      <c r="G11" s="22"/>
      <c r="H11" s="7"/>
    </row>
    <row r="12" spans="1:8" x14ac:dyDescent="0.25">
      <c r="A12" s="7" t="s">
        <v>95</v>
      </c>
      <c r="B12" s="30">
        <v>8592580082504</v>
      </c>
      <c r="C12" t="s">
        <v>98</v>
      </c>
      <c r="G12" s="22"/>
    </row>
    <row r="13" spans="1:8" x14ac:dyDescent="0.25">
      <c r="A13" s="7" t="s">
        <v>58</v>
      </c>
      <c r="B13" s="30">
        <v>8592580082672</v>
      </c>
      <c r="C13" t="s">
        <v>11</v>
      </c>
      <c r="G13" s="22"/>
    </row>
    <row r="14" spans="1:8" x14ac:dyDescent="0.25">
      <c r="A14" t="s">
        <v>92</v>
      </c>
      <c r="B14" s="30">
        <v>8592580082757</v>
      </c>
      <c r="C14" t="s">
        <v>91</v>
      </c>
      <c r="G14" s="22"/>
    </row>
    <row r="15" spans="1:8" x14ac:dyDescent="0.25">
      <c r="A15" s="7" t="s">
        <v>93</v>
      </c>
      <c r="B15" s="30">
        <v>8592580082719</v>
      </c>
      <c r="C15" t="s">
        <v>94</v>
      </c>
      <c r="G15" s="22"/>
    </row>
    <row r="16" spans="1:8" x14ac:dyDescent="0.25">
      <c r="A16" s="7" t="s">
        <v>100</v>
      </c>
      <c r="B16" s="31">
        <v>8592580082832</v>
      </c>
      <c r="C16" t="s">
        <v>99</v>
      </c>
      <c r="G16" s="22"/>
    </row>
    <row r="17" spans="1:7" x14ac:dyDescent="0.25">
      <c r="A17" s="7" t="s">
        <v>120</v>
      </c>
      <c r="B17" s="32">
        <v>8592580083136</v>
      </c>
      <c r="C17" s="33" t="s">
        <v>103</v>
      </c>
      <c r="G17" s="22"/>
    </row>
    <row r="18" spans="1:7" x14ac:dyDescent="0.25">
      <c r="A18" s="7"/>
      <c r="B18" s="3"/>
      <c r="G18" s="22"/>
    </row>
    <row r="19" spans="1:7" x14ac:dyDescent="0.25">
      <c r="G19" s="22"/>
    </row>
    <row r="20" spans="1:7" x14ac:dyDescent="0.25">
      <c r="B20" s="3" t="s">
        <v>1</v>
      </c>
    </row>
    <row r="21" spans="1:7" x14ac:dyDescent="0.25">
      <c r="A21" t="s">
        <v>34</v>
      </c>
      <c r="B21" s="2">
        <v>8592580111006</v>
      </c>
      <c r="C21" t="s">
        <v>12</v>
      </c>
    </row>
    <row r="22" spans="1:7" x14ac:dyDescent="0.25">
      <c r="A22" t="s">
        <v>59</v>
      </c>
      <c r="B22" s="2">
        <v>8592580111013</v>
      </c>
      <c r="C22" t="s">
        <v>13</v>
      </c>
    </row>
    <row r="23" spans="1:7" x14ac:dyDescent="0.25">
      <c r="A23" t="s">
        <v>60</v>
      </c>
      <c r="B23" s="2">
        <v>8592580111020</v>
      </c>
      <c r="C23" t="s">
        <v>14</v>
      </c>
    </row>
    <row r="24" spans="1:7" x14ac:dyDescent="0.25">
      <c r="A24" t="s">
        <v>51</v>
      </c>
      <c r="B24" s="2">
        <v>8592580111198</v>
      </c>
      <c r="C24" t="s">
        <v>15</v>
      </c>
    </row>
    <row r="25" spans="1:7" x14ac:dyDescent="0.25">
      <c r="A25" t="s">
        <v>61</v>
      </c>
      <c r="B25" s="2">
        <v>8592580111853</v>
      </c>
      <c r="C25" t="s">
        <v>104</v>
      </c>
      <c r="D25" t="s">
        <v>105</v>
      </c>
    </row>
    <row r="26" spans="1:7" x14ac:dyDescent="0.25">
      <c r="A26" t="s">
        <v>62</v>
      </c>
      <c r="B26" s="4">
        <v>8592580111167</v>
      </c>
      <c r="C26" t="s">
        <v>63</v>
      </c>
    </row>
    <row r="27" spans="1:7" x14ac:dyDescent="0.25">
      <c r="A27" t="s">
        <v>64</v>
      </c>
      <c r="B27" s="4">
        <v>8592580111174</v>
      </c>
      <c r="C27" t="s">
        <v>65</v>
      </c>
    </row>
    <row r="28" spans="1:7" x14ac:dyDescent="0.25">
      <c r="A28" t="s">
        <v>66</v>
      </c>
      <c r="B28" s="4">
        <v>8592580111181</v>
      </c>
      <c r="C28" t="s">
        <v>67</v>
      </c>
    </row>
    <row r="29" spans="1:7" s="33" customFormat="1" x14ac:dyDescent="0.25">
      <c r="A29" s="33" t="s">
        <v>121</v>
      </c>
      <c r="B29" s="4">
        <v>8592580111891</v>
      </c>
      <c r="C29" s="33" t="s">
        <v>106</v>
      </c>
      <c r="D29" s="33" t="s">
        <v>107</v>
      </c>
    </row>
    <row r="30" spans="1:7" s="33" customFormat="1" x14ac:dyDescent="0.25">
      <c r="A30" s="33" t="s">
        <v>122</v>
      </c>
      <c r="B30" s="4">
        <v>8592580111907</v>
      </c>
      <c r="C30" s="33" t="s">
        <v>108</v>
      </c>
      <c r="D30" s="33" t="s">
        <v>107</v>
      </c>
    </row>
    <row r="31" spans="1:7" s="33" customFormat="1" x14ac:dyDescent="0.25">
      <c r="A31" s="33" t="s">
        <v>123</v>
      </c>
      <c r="B31" s="4">
        <v>8592580111914</v>
      </c>
      <c r="C31" s="33" t="s">
        <v>109</v>
      </c>
      <c r="D31" s="33" t="s">
        <v>107</v>
      </c>
    </row>
    <row r="32" spans="1:7" s="33" customFormat="1" x14ac:dyDescent="0.25">
      <c r="B32" s="4"/>
    </row>
    <row r="33" spans="1:4" s="33" customFormat="1" x14ac:dyDescent="0.25">
      <c r="B33" s="4"/>
    </row>
    <row r="35" spans="1:4" x14ac:dyDescent="0.25">
      <c r="B35" s="3" t="s">
        <v>0</v>
      </c>
    </row>
    <row r="36" spans="1:4" x14ac:dyDescent="0.25">
      <c r="A36" s="1" t="s">
        <v>37</v>
      </c>
      <c r="B36" s="6">
        <v>8592580101168</v>
      </c>
      <c r="C36" s="1" t="s">
        <v>18</v>
      </c>
      <c r="D36" s="1"/>
    </row>
    <row r="37" spans="1:4" x14ac:dyDescent="0.25">
      <c r="A37" s="1" t="s">
        <v>50</v>
      </c>
      <c r="B37" s="6">
        <v>8592580101175</v>
      </c>
      <c r="C37" s="1" t="s">
        <v>19</v>
      </c>
      <c r="D37" s="1"/>
    </row>
    <row r="38" spans="1:4" x14ac:dyDescent="0.25">
      <c r="A38" t="s">
        <v>38</v>
      </c>
      <c r="B38" s="4">
        <v>8592580091773</v>
      </c>
      <c r="C38" t="s">
        <v>20</v>
      </c>
      <c r="D38" s="1"/>
    </row>
    <row r="39" spans="1:4" x14ac:dyDescent="0.25">
      <c r="A39" t="s">
        <v>47</v>
      </c>
      <c r="B39" s="4">
        <v>8592580091407</v>
      </c>
      <c r="C39" t="s">
        <v>21</v>
      </c>
      <c r="D39" s="1"/>
    </row>
    <row r="40" spans="1:4" x14ac:dyDescent="0.25">
      <c r="A40" t="s">
        <v>39</v>
      </c>
      <c r="B40" s="4">
        <v>8592580091667</v>
      </c>
      <c r="C40" t="s">
        <v>22</v>
      </c>
      <c r="D40" s="1"/>
    </row>
    <row r="41" spans="1:4" x14ac:dyDescent="0.25">
      <c r="A41" t="s">
        <v>49</v>
      </c>
      <c r="B41" s="4">
        <v>8592580101441</v>
      </c>
      <c r="C41" t="s">
        <v>23</v>
      </c>
      <c r="D41" s="1"/>
    </row>
    <row r="42" spans="1:4" x14ac:dyDescent="0.25">
      <c r="A42" s="1" t="s">
        <v>35</v>
      </c>
      <c r="B42" s="6">
        <v>8592580101199</v>
      </c>
      <c r="C42" s="1" t="s">
        <v>16</v>
      </c>
      <c r="D42" s="1"/>
    </row>
    <row r="43" spans="1:4" x14ac:dyDescent="0.25">
      <c r="A43" s="1" t="s">
        <v>43</v>
      </c>
      <c r="B43" s="6">
        <v>8592580101458</v>
      </c>
      <c r="C43" s="1" t="s">
        <v>24</v>
      </c>
      <c r="D43" s="1"/>
    </row>
    <row r="44" spans="1:4" x14ac:dyDescent="0.25">
      <c r="A44" s="1" t="s">
        <v>40</v>
      </c>
      <c r="B44" s="6">
        <v>8592580101465</v>
      </c>
      <c r="C44" s="1" t="s">
        <v>25</v>
      </c>
      <c r="D44" s="1"/>
    </row>
    <row r="45" spans="1:4" x14ac:dyDescent="0.25">
      <c r="A45" s="1" t="s">
        <v>80</v>
      </c>
      <c r="B45" s="6" t="s">
        <v>33</v>
      </c>
      <c r="C45" s="1" t="s">
        <v>26</v>
      </c>
      <c r="D45" s="1"/>
    </row>
    <row r="46" spans="1:4" x14ac:dyDescent="0.25">
      <c r="A46" s="1" t="s">
        <v>41</v>
      </c>
      <c r="B46" s="6">
        <v>8592580101601</v>
      </c>
      <c r="C46" s="1" t="s">
        <v>27</v>
      </c>
      <c r="D46" s="1"/>
    </row>
    <row r="47" spans="1:4" x14ac:dyDescent="0.25">
      <c r="A47" s="1" t="s">
        <v>44</v>
      </c>
      <c r="B47" s="6">
        <v>8592580101618</v>
      </c>
      <c r="C47" s="1" t="s">
        <v>28</v>
      </c>
      <c r="D47" s="1"/>
    </row>
    <row r="48" spans="1:4" x14ac:dyDescent="0.25">
      <c r="A48" s="1" t="s">
        <v>45</v>
      </c>
      <c r="B48" s="6">
        <v>8592580101625</v>
      </c>
      <c r="C48" s="1" t="s">
        <v>29</v>
      </c>
      <c r="D48" s="1"/>
    </row>
    <row r="49" spans="1:4" x14ac:dyDescent="0.25">
      <c r="A49" s="7" t="s">
        <v>36</v>
      </c>
      <c r="B49" s="4">
        <v>8592580081583</v>
      </c>
      <c r="C49" t="s">
        <v>17</v>
      </c>
      <c r="D49" s="1"/>
    </row>
    <row r="50" spans="1:4" x14ac:dyDescent="0.25">
      <c r="A50" t="s">
        <v>42</v>
      </c>
      <c r="B50" s="4">
        <v>8592580092336</v>
      </c>
      <c r="C50" t="s">
        <v>30</v>
      </c>
      <c r="D50" s="1"/>
    </row>
    <row r="51" spans="1:4" x14ac:dyDescent="0.25">
      <c r="A51" t="s">
        <v>46</v>
      </c>
      <c r="B51" s="4">
        <v>8592580092343</v>
      </c>
      <c r="C51" t="s">
        <v>31</v>
      </c>
      <c r="D51" s="1"/>
    </row>
    <row r="52" spans="1:4" x14ac:dyDescent="0.25">
      <c r="A52" t="s">
        <v>48</v>
      </c>
      <c r="B52" s="4">
        <v>8592580092350</v>
      </c>
      <c r="C52" t="s">
        <v>32</v>
      </c>
      <c r="D52" s="1"/>
    </row>
    <row r="53" spans="1:4" x14ac:dyDescent="0.25">
      <c r="A53" t="s">
        <v>68</v>
      </c>
      <c r="B53" s="4">
        <v>8592580092480</v>
      </c>
      <c r="C53" t="s">
        <v>69</v>
      </c>
    </row>
    <row r="54" spans="1:4" x14ac:dyDescent="0.25">
      <c r="A54" t="s">
        <v>70</v>
      </c>
      <c r="B54" s="4">
        <v>8592580092497</v>
      </c>
      <c r="C54" t="s">
        <v>71</v>
      </c>
    </row>
    <row r="55" spans="1:4" x14ac:dyDescent="0.25">
      <c r="A55" t="s">
        <v>72</v>
      </c>
      <c r="B55" s="4">
        <v>8592580092503</v>
      </c>
      <c r="C55" t="s">
        <v>73</v>
      </c>
    </row>
    <row r="56" spans="1:4" x14ac:dyDescent="0.25">
      <c r="A56" s="1" t="s">
        <v>74</v>
      </c>
      <c r="B56" s="6">
        <v>8592580101588</v>
      </c>
      <c r="C56" s="1" t="s">
        <v>117</v>
      </c>
    </row>
    <row r="57" spans="1:4" x14ac:dyDescent="0.25">
      <c r="A57" s="1" t="s">
        <v>75</v>
      </c>
      <c r="B57" s="6">
        <v>8592580101595</v>
      </c>
      <c r="C57" s="1" t="s">
        <v>110</v>
      </c>
    </row>
    <row r="58" spans="1:4" x14ac:dyDescent="0.25">
      <c r="A58" s="1" t="s">
        <v>76</v>
      </c>
      <c r="B58" s="6">
        <v>8592580101540</v>
      </c>
      <c r="C58" s="1" t="s">
        <v>111</v>
      </c>
    </row>
    <row r="59" spans="1:4" x14ac:dyDescent="0.25">
      <c r="A59" s="1" t="s">
        <v>77</v>
      </c>
      <c r="B59" s="6">
        <v>8592580101571</v>
      </c>
      <c r="C59" s="1" t="s">
        <v>112</v>
      </c>
    </row>
    <row r="60" spans="1:4" x14ac:dyDescent="0.25">
      <c r="A60" s="1" t="s">
        <v>78</v>
      </c>
      <c r="B60" s="6">
        <v>8592580101557</v>
      </c>
      <c r="C60" s="1" t="s">
        <v>113</v>
      </c>
    </row>
    <row r="61" spans="1:4" x14ac:dyDescent="0.25">
      <c r="A61" s="1" t="s">
        <v>79</v>
      </c>
      <c r="B61" s="6">
        <v>8592580101564</v>
      </c>
      <c r="C61" s="1" t="s">
        <v>114</v>
      </c>
    </row>
    <row r="62" spans="1:4" x14ac:dyDescent="0.25">
      <c r="A62" s="35" t="s">
        <v>118</v>
      </c>
      <c r="B62" s="3">
        <v>8592580120008</v>
      </c>
      <c r="C62" s="1" t="s">
        <v>115</v>
      </c>
    </row>
    <row r="63" spans="1:4" x14ac:dyDescent="0.25">
      <c r="A63" s="35" t="s">
        <v>119</v>
      </c>
      <c r="B63" s="3">
        <v>8592580120015</v>
      </c>
      <c r="C63" s="1" t="s">
        <v>116</v>
      </c>
    </row>
    <row r="64" spans="1:4" x14ac:dyDescent="0.25">
      <c r="A64" s="9"/>
    </row>
    <row r="65" spans="1:1" x14ac:dyDescent="0.25">
      <c r="A65" s="8"/>
    </row>
  </sheetData>
  <sheetProtection formatCells="0" formatColumns="0" formatRows="0" insertColumns="0" insertRows="0" insertHyperlinks="0" deleteColumns="0" deleteRows="0" sort="0" autoFilter="0" pivotTables="0"/>
  <pageMargins left="0.7" right="0.7" top="0.78740157499999996" bottom="0.78740157499999996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3</vt:i4>
      </vt:variant>
    </vt:vector>
  </HeadingPairs>
  <TitlesOfParts>
    <vt:vector size="5" baseType="lpstr">
      <vt:lpstr>LiftBox</vt:lpstr>
      <vt:lpstr>Data</vt:lpstr>
      <vt:lpstr>a</vt:lpstr>
      <vt:lpstr>IWB</vt:lpstr>
      <vt:lpstr>LCD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Matus Laurencik</dc:creator>
  <cp:lastModifiedBy>Matus Laurencik</cp:lastModifiedBy>
  <cp:lastPrinted>2014-06-09T11:03:31Z</cp:lastPrinted>
  <dcterms:created xsi:type="dcterms:W3CDTF">2014-06-04T11:58:48Z</dcterms:created>
  <dcterms:modified xsi:type="dcterms:W3CDTF">2015-03-06T10:02:18Z</dcterms:modified>
  <cp:contentStatus/>
</cp:coreProperties>
</file>